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K\Documents\ÄFO nr 3 2018-2020\avskjutning 2020-2021\"/>
    </mc:Choice>
  </mc:AlternateContent>
  <bookViews>
    <workbookView xWindow="0" yWindow="0" windowWidth="28800" windowHeight="12435"/>
  </bookViews>
  <sheets>
    <sheet name="Blad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9" i="2" l="1"/>
  <c r="N26" i="2" l="1"/>
  <c r="M26" i="2"/>
  <c r="M22" i="2"/>
  <c r="M19" i="2"/>
  <c r="M18" i="2"/>
  <c r="M15" i="2"/>
  <c r="M14" i="2"/>
  <c r="M11" i="2"/>
  <c r="M9" i="2"/>
  <c r="M8" i="2"/>
  <c r="M7" i="2"/>
  <c r="M6" i="2"/>
  <c r="N22" i="2"/>
  <c r="N21" i="2"/>
  <c r="N20" i="2"/>
  <c r="N18" i="2"/>
  <c r="N15" i="2"/>
  <c r="N14" i="2"/>
  <c r="N13" i="2"/>
  <c r="N12" i="2"/>
  <c r="N11" i="2"/>
  <c r="N10" i="2"/>
  <c r="N9" i="2"/>
  <c r="N8" i="2"/>
  <c r="N7" i="2"/>
  <c r="N6" i="2"/>
  <c r="N5" i="2"/>
  <c r="O14" i="2"/>
  <c r="M21" i="2" l="1"/>
  <c r="M20" i="2"/>
  <c r="M13" i="2"/>
  <c r="M12" i="2"/>
  <c r="M10" i="2"/>
  <c r="M5" i="2"/>
  <c r="N16" i="2" l="1"/>
  <c r="M16" i="2"/>
  <c r="O17" i="2"/>
  <c r="N17" i="2"/>
  <c r="M17" i="2"/>
  <c r="O12" i="2" l="1"/>
  <c r="O18" i="2" l="1"/>
  <c r="O19" i="2"/>
  <c r="O16" i="2"/>
  <c r="O15" i="2"/>
  <c r="O13" i="2"/>
  <c r="O11" i="2"/>
  <c r="O9" i="2"/>
  <c r="O8" i="2"/>
  <c r="O7" i="2"/>
  <c r="O6" i="2"/>
  <c r="O5" i="2"/>
  <c r="O10" i="2"/>
  <c r="O22" i="2"/>
  <c r="O21" i="2"/>
  <c r="O20" i="2"/>
  <c r="K25" i="2"/>
  <c r="L25" i="2" l="1"/>
  <c r="J25" i="2"/>
  <c r="M25" i="2" s="1"/>
  <c r="N25" i="2" l="1"/>
  <c r="O26" i="2"/>
  <c r="F24" i="2" l="1"/>
  <c r="G25" i="2" l="1"/>
  <c r="H25" i="2"/>
  <c r="I25" i="2" l="1"/>
  <c r="O25" i="2" s="1"/>
  <c r="P26" i="2" l="1"/>
  <c r="M4" i="2" l="1"/>
  <c r="M3" i="2"/>
  <c r="N4" i="2"/>
  <c r="N3" i="2"/>
  <c r="O4" i="2"/>
  <c r="O3" i="2"/>
</calcChain>
</file>

<file path=xl/sharedStrings.xml><?xml version="1.0" encoding="utf-8"?>
<sst xmlns="http://schemas.openxmlformats.org/spreadsheetml/2006/main" count="63" uniqueCount="60">
  <si>
    <t>Kalv</t>
  </si>
  <si>
    <t>Tjur</t>
  </si>
  <si>
    <t>Ko</t>
  </si>
  <si>
    <t>Tjur%</t>
  </si>
  <si>
    <t>Kalv%</t>
  </si>
  <si>
    <t>06-03-05-014-Ä</t>
  </si>
  <si>
    <t>06-03-07-008-Ä</t>
  </si>
  <si>
    <t>SÖDRA MO ÄLGSKÖTSELOMRÅDE</t>
  </si>
  <si>
    <t>06-04-02-005-A</t>
  </si>
  <si>
    <t>Ingarp licensområde</t>
  </si>
  <si>
    <t>06-04-02-009-A</t>
  </si>
  <si>
    <t>Norrebo licensområde</t>
  </si>
  <si>
    <t>06-04-02-016-A</t>
  </si>
  <si>
    <t>Gynnås Södra licensområde</t>
  </si>
  <si>
    <t>06-04-02-032-Ä</t>
  </si>
  <si>
    <t>ÅSENHÖGA ÄLGSKÖTSELOMRÅDE</t>
  </si>
  <si>
    <t>ECKERNS ÄLGSKÖTSELOMRÅDE</t>
  </si>
  <si>
    <t>06-05-22-015-Ä</t>
  </si>
  <si>
    <t>06-05-24-011-Ä</t>
  </si>
  <si>
    <t>06-09-01-018-A</t>
  </si>
  <si>
    <t>Kulhult jaktområde</t>
  </si>
  <si>
    <t>06-09-01-023-A</t>
  </si>
  <si>
    <t>Brandstorp/Åsthult licensområde</t>
  </si>
  <si>
    <t>06-09-01-041-Ä</t>
  </si>
  <si>
    <t>06-09-02-001-A</t>
  </si>
  <si>
    <t>Strängsbo licensområde</t>
  </si>
  <si>
    <t>06-09-05-009-A</t>
  </si>
  <si>
    <t>Starrike-Häradsköp licensområde</t>
  </si>
  <si>
    <t>06-05-22-016-A</t>
  </si>
  <si>
    <t>Mulseryd-Kråkshult licensområde</t>
  </si>
  <si>
    <t>06-05-19-013-A</t>
  </si>
  <si>
    <t>Norra Hökhults jaktlag</t>
  </si>
  <si>
    <t>06-04-03-015-Ä</t>
  </si>
  <si>
    <t>06-04-02-033-A</t>
  </si>
  <si>
    <t>Voxtorps licensområde</t>
  </si>
  <si>
    <t>06-05-19-012Ä</t>
  </si>
  <si>
    <t>BYARUM/BONDSTORPS ÄLGS</t>
  </si>
  <si>
    <t>NORRA UNNARYD</t>
  </si>
  <si>
    <t>NORRA NISSADALENS ÄLGS</t>
  </si>
  <si>
    <t>ÖSTERÅNS NYA ÄLGSKÖT</t>
  </si>
  <si>
    <t>STENGÅRDSHULTS ÄLGSKÖTS</t>
  </si>
  <si>
    <t>Avskjutning</t>
  </si>
  <si>
    <t>Areal</t>
  </si>
  <si>
    <t>Nyttjande</t>
  </si>
  <si>
    <t>OBS</t>
  </si>
  <si>
    <t>Tilldelning</t>
  </si>
  <si>
    <t>Ko/Kviga</t>
  </si>
  <si>
    <t>ÄFO PLAN</t>
  </si>
  <si>
    <t>06-11-01-038-A</t>
  </si>
  <si>
    <t>Alandsryds Jaktlag</t>
  </si>
  <si>
    <t>STORE MOSSE</t>
  </si>
  <si>
    <t>Älgobs</t>
  </si>
  <si>
    <t>timmar</t>
  </si>
  <si>
    <t>mant.</t>
  </si>
  <si>
    <t>Kalv/ko</t>
  </si>
  <si>
    <t>Äfo 3</t>
  </si>
  <si>
    <t>Länet</t>
  </si>
  <si>
    <t>Oregistrerad område</t>
  </si>
  <si>
    <t>06-11-01-051Ä</t>
  </si>
  <si>
    <t>2020-11-09 kl.18,30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</si>
</sst>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0"/>
      <color rgb="FF0070C0"/>
      <name val="&amp;quot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rgb="FFDDDDDD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top"/>
    </xf>
    <xf numFmtId="0" fontId="4" fillId="2" borderId="0" xfId="1" applyFont="1" applyFill="1" applyAlignment="1">
      <alignment vertical="top"/>
    </xf>
    <xf numFmtId="0" fontId="5" fillId="2" borderId="1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2" fillId="0" borderId="4" xfId="0" applyFont="1" applyBorder="1"/>
    <xf numFmtId="0" fontId="2" fillId="0" borderId="5" xfId="0" applyFont="1" applyBorder="1"/>
    <xf numFmtId="0" fontId="4" fillId="3" borderId="3" xfId="1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0" fillId="0" borderId="4" xfId="0" applyFont="1" applyBorder="1"/>
    <xf numFmtId="0" fontId="0" fillId="0" borderId="5" xfId="0" applyFont="1" applyBorder="1"/>
    <xf numFmtId="0" fontId="2" fillId="0" borderId="6" xfId="0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6" fillId="0" borderId="3" xfId="0" applyFont="1" applyBorder="1"/>
    <xf numFmtId="14" fontId="0" fillId="0" borderId="0" xfId="0" applyNumberFormat="1"/>
    <xf numFmtId="2" fontId="0" fillId="0" borderId="2" xfId="0" applyNumberFormat="1" applyFill="1" applyBorder="1" applyAlignment="1">
      <alignment horizontal="center"/>
    </xf>
    <xf numFmtId="0" fontId="4" fillId="2" borderId="9" xfId="1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2" fillId="0" borderId="9" xfId="0" applyFont="1" applyBorder="1"/>
    <xf numFmtId="0" fontId="2" fillId="0" borderId="8" xfId="0" applyFont="1" applyBorder="1"/>
    <xf numFmtId="0" fontId="4" fillId="2" borderId="4" xfId="1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0" fillId="0" borderId="2" xfId="0" applyBorder="1"/>
    <xf numFmtId="0" fontId="7" fillId="0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2" fontId="0" fillId="7" borderId="2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6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lgdata-apps.lansstyrelsen.se/algdata-apps-stat" TargetMode="External"/><Relationship Id="rId13" Type="http://schemas.openxmlformats.org/officeDocument/2006/relationships/hyperlink" Target="https://algdata-apps.lansstyrelsen.se/algdata-apps-stat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algdata-apps.lansstyrelsen.se/algdata-apps-stat" TargetMode="External"/><Relationship Id="rId7" Type="http://schemas.openxmlformats.org/officeDocument/2006/relationships/hyperlink" Target="https://algdata-apps.lansstyrelsen.se/algdata-apps-stat" TargetMode="External"/><Relationship Id="rId12" Type="http://schemas.openxmlformats.org/officeDocument/2006/relationships/hyperlink" Target="https://algdata-apps.lansstyrelsen.se/algdata-apps-stat" TargetMode="External"/><Relationship Id="rId17" Type="http://schemas.openxmlformats.org/officeDocument/2006/relationships/hyperlink" Target="https://algdata-apps.lansstyrelsen.se/algdata-apps-stat" TargetMode="External"/><Relationship Id="rId2" Type="http://schemas.openxmlformats.org/officeDocument/2006/relationships/hyperlink" Target="https://algdata-apps.lansstyrelsen.se/algdata-apps-stat" TargetMode="External"/><Relationship Id="rId16" Type="http://schemas.openxmlformats.org/officeDocument/2006/relationships/hyperlink" Target="https://algdata-apps.lansstyrelsen.se/algdata-apps-stat" TargetMode="External"/><Relationship Id="rId1" Type="http://schemas.openxmlformats.org/officeDocument/2006/relationships/hyperlink" Target="https://algdata-apps.lansstyrelsen.se/algdata-apps-stat" TargetMode="External"/><Relationship Id="rId6" Type="http://schemas.openxmlformats.org/officeDocument/2006/relationships/hyperlink" Target="https://algdata-apps.lansstyrelsen.se/algdata-apps-stat" TargetMode="External"/><Relationship Id="rId11" Type="http://schemas.openxmlformats.org/officeDocument/2006/relationships/hyperlink" Target="https://algdata-apps.lansstyrelsen.se/algdata-apps-stat" TargetMode="External"/><Relationship Id="rId5" Type="http://schemas.openxmlformats.org/officeDocument/2006/relationships/hyperlink" Target="https://algdata-apps.lansstyrelsen.se/algdata-apps-stat" TargetMode="External"/><Relationship Id="rId15" Type="http://schemas.openxmlformats.org/officeDocument/2006/relationships/hyperlink" Target="https://algdata-apps.lansstyrelsen.se/algdata-apps-stat" TargetMode="External"/><Relationship Id="rId10" Type="http://schemas.openxmlformats.org/officeDocument/2006/relationships/hyperlink" Target="https://algdata-apps.lansstyrelsen.se/algdata-apps-stat" TargetMode="External"/><Relationship Id="rId4" Type="http://schemas.openxmlformats.org/officeDocument/2006/relationships/hyperlink" Target="https://algdata-apps.lansstyrelsen.se/algdata-apps-stat" TargetMode="External"/><Relationship Id="rId9" Type="http://schemas.openxmlformats.org/officeDocument/2006/relationships/hyperlink" Target="https://algdata-apps.lansstyrelsen.se/algdata-apps-stat" TargetMode="External"/><Relationship Id="rId14" Type="http://schemas.openxmlformats.org/officeDocument/2006/relationships/hyperlink" Target="https://algdata-apps.lansstyrelsen.se/algdata-apps-st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L20" sqref="L20"/>
    </sheetView>
  </sheetViews>
  <sheetFormatPr defaultRowHeight="15"/>
  <cols>
    <col min="1" max="1" width="15" customWidth="1"/>
    <col min="5" max="5" width="3.28515625" customWidth="1"/>
    <col min="7" max="7" width="6.7109375" customWidth="1"/>
    <col min="8" max="8" width="7" customWidth="1"/>
    <col min="9" max="9" width="7.140625" customWidth="1"/>
    <col min="10" max="10" width="6.7109375" customWidth="1"/>
    <col min="11" max="11" width="8" customWidth="1"/>
    <col min="12" max="12" width="6.5703125" customWidth="1"/>
    <col min="13" max="13" width="7.5703125" customWidth="1"/>
    <col min="14" max="14" width="8.140625" customWidth="1"/>
    <col min="15" max="15" width="8.85546875" customWidth="1"/>
  </cols>
  <sheetData>
    <row r="1" spans="1:16">
      <c r="A1" s="22" t="s">
        <v>59</v>
      </c>
      <c r="G1" t="s">
        <v>45</v>
      </c>
      <c r="J1" t="s">
        <v>41</v>
      </c>
    </row>
    <row r="2" spans="1:16">
      <c r="F2" t="s">
        <v>42</v>
      </c>
      <c r="G2" s="13" t="s">
        <v>1</v>
      </c>
      <c r="H2" s="13" t="s">
        <v>2</v>
      </c>
      <c r="I2" s="13" t="s">
        <v>0</v>
      </c>
      <c r="J2" s="13" t="s">
        <v>1</v>
      </c>
      <c r="K2" s="13" t="s">
        <v>46</v>
      </c>
      <c r="L2" s="13" t="s">
        <v>0</v>
      </c>
      <c r="M2" s="13" t="s">
        <v>3</v>
      </c>
      <c r="N2" s="13" t="s">
        <v>4</v>
      </c>
      <c r="O2" s="13" t="s">
        <v>43</v>
      </c>
      <c r="P2" s="13" t="s">
        <v>44</v>
      </c>
    </row>
    <row r="3" spans="1:16">
      <c r="A3" s="5" t="s">
        <v>58</v>
      </c>
      <c r="B3" s="6" t="s">
        <v>50</v>
      </c>
      <c r="C3" s="6"/>
      <c r="D3" s="6"/>
      <c r="E3" s="7"/>
      <c r="F3" s="14">
        <v>6735</v>
      </c>
      <c r="G3" s="33">
        <v>4</v>
      </c>
      <c r="H3" s="33">
        <v>4</v>
      </c>
      <c r="I3" s="33">
        <v>13</v>
      </c>
      <c r="J3" s="14">
        <v>4</v>
      </c>
      <c r="K3" s="14">
        <v>2</v>
      </c>
      <c r="L3" s="14">
        <v>5</v>
      </c>
      <c r="M3" s="20">
        <f>J3/(K3+J3)*100</f>
        <v>66.666666666666657</v>
      </c>
      <c r="N3" s="20">
        <f>L3/(J3+K3+L3)*100</f>
        <v>45.454545454545453</v>
      </c>
      <c r="O3" s="23">
        <f>(L3+K3+J3)/(I3+H3+G3)*100</f>
        <v>52.380952380952387</v>
      </c>
      <c r="P3" s="19">
        <v>1011</v>
      </c>
    </row>
    <row r="4" spans="1:16">
      <c r="A4" s="8" t="s">
        <v>26</v>
      </c>
      <c r="B4" s="9" t="s">
        <v>27</v>
      </c>
      <c r="C4" s="6"/>
      <c r="D4" s="6"/>
      <c r="E4" s="7"/>
      <c r="F4" s="14">
        <v>837</v>
      </c>
      <c r="G4" s="33">
        <v>0</v>
      </c>
      <c r="H4" s="33">
        <v>1</v>
      </c>
      <c r="I4" s="33">
        <v>1</v>
      </c>
      <c r="J4" s="33"/>
      <c r="K4" s="33">
        <v>1</v>
      </c>
      <c r="L4" s="33">
        <v>1</v>
      </c>
      <c r="M4" s="34">
        <f t="shared" ref="M4" si="0">J4/(K4+J4)*100</f>
        <v>0</v>
      </c>
      <c r="N4" s="34">
        <f t="shared" ref="N4" si="1">L4/(J4+K4+L4)*100</f>
        <v>50</v>
      </c>
      <c r="O4" s="35">
        <f t="shared" ref="O4" si="2">(L4+K4+J4)/(I4+H4+G4)*100</f>
        <v>100</v>
      </c>
      <c r="P4" s="33">
        <v>154</v>
      </c>
    </row>
    <row r="5" spans="1:16">
      <c r="A5" s="3" t="s">
        <v>24</v>
      </c>
      <c r="B5" s="2" t="s">
        <v>25</v>
      </c>
      <c r="C5" s="1"/>
      <c r="D5" s="1"/>
      <c r="E5" s="12"/>
      <c r="F5" s="14">
        <v>829</v>
      </c>
      <c r="G5" s="33">
        <v>1</v>
      </c>
      <c r="H5" s="33">
        <v>0</v>
      </c>
      <c r="I5" s="33">
        <v>1</v>
      </c>
      <c r="J5" s="33">
        <v>1</v>
      </c>
      <c r="K5" s="33">
        <v>1</v>
      </c>
      <c r="L5" s="33"/>
      <c r="M5" s="34">
        <f t="shared" ref="M5:M22" si="3">J5/(K5+J5)*100</f>
        <v>50</v>
      </c>
      <c r="N5" s="34">
        <f>L5/(J5+K5+L5)*100</f>
        <v>0</v>
      </c>
      <c r="O5" s="35">
        <f>(L5+K5+J5)/(I5+H5+G5)*100</f>
        <v>100</v>
      </c>
      <c r="P5" s="39"/>
    </row>
    <row r="6" spans="1:16">
      <c r="A6" s="8" t="s">
        <v>23</v>
      </c>
      <c r="B6" s="9" t="s">
        <v>36</v>
      </c>
      <c r="C6" s="6"/>
      <c r="D6" s="6"/>
      <c r="E6" s="7"/>
      <c r="F6" s="14">
        <v>19004</v>
      </c>
      <c r="G6" s="33">
        <v>9</v>
      </c>
      <c r="H6" s="33">
        <v>13</v>
      </c>
      <c r="I6" s="33">
        <v>33</v>
      </c>
      <c r="J6" s="19">
        <v>10</v>
      </c>
      <c r="K6" s="19">
        <v>13</v>
      </c>
      <c r="L6" s="19">
        <v>16</v>
      </c>
      <c r="M6" s="36">
        <f t="shared" si="3"/>
        <v>43.478260869565219</v>
      </c>
      <c r="N6" s="36">
        <f>L6/(J6+K6+L6)*100</f>
        <v>41.025641025641022</v>
      </c>
      <c r="O6" s="23">
        <f>(L6+K6+J6)/(I6+H6+G6)*100</f>
        <v>70.909090909090907</v>
      </c>
      <c r="P6" s="19">
        <v>4674</v>
      </c>
    </row>
    <row r="7" spans="1:16">
      <c r="A7" s="3" t="s">
        <v>21</v>
      </c>
      <c r="B7" s="2" t="s">
        <v>22</v>
      </c>
      <c r="C7" s="1"/>
      <c r="D7" s="1"/>
      <c r="E7" s="12"/>
      <c r="F7" s="14">
        <v>1244</v>
      </c>
      <c r="G7" s="33">
        <v>0</v>
      </c>
      <c r="H7" s="33">
        <v>1</v>
      </c>
      <c r="I7" s="33">
        <v>2</v>
      </c>
      <c r="J7" s="14"/>
      <c r="K7" s="14"/>
      <c r="L7" s="14"/>
      <c r="M7" s="20" t="e">
        <f t="shared" si="3"/>
        <v>#DIV/0!</v>
      </c>
      <c r="N7" s="20" t="e">
        <f>L7/(J7+K7+L7)*100</f>
        <v>#DIV/0!</v>
      </c>
      <c r="O7" s="23">
        <f>(L7+K7+J7)/(I7+H7+G7)*100</f>
        <v>0</v>
      </c>
      <c r="P7" s="39"/>
    </row>
    <row r="8" spans="1:16">
      <c r="A8" s="8" t="s">
        <v>19</v>
      </c>
      <c r="B8" s="9" t="s">
        <v>20</v>
      </c>
      <c r="C8" s="6"/>
      <c r="D8" s="6"/>
      <c r="E8" s="7"/>
      <c r="F8" s="14">
        <v>757</v>
      </c>
      <c r="G8" s="33">
        <v>0</v>
      </c>
      <c r="H8" s="33">
        <v>0</v>
      </c>
      <c r="I8" s="33">
        <v>1</v>
      </c>
      <c r="J8" s="14"/>
      <c r="K8" s="14"/>
      <c r="L8" s="14"/>
      <c r="M8" s="20" t="e">
        <f t="shared" si="3"/>
        <v>#DIV/0!</v>
      </c>
      <c r="N8" s="20" t="e">
        <f>L8/(J8+K8+L8)*100</f>
        <v>#DIV/0!</v>
      </c>
      <c r="O8" s="23">
        <f>(L8+K8+J8)/(I8+H8+G8)*100</f>
        <v>0</v>
      </c>
      <c r="P8" s="19">
        <v>290</v>
      </c>
    </row>
    <row r="9" spans="1:16">
      <c r="A9" s="3" t="s">
        <v>18</v>
      </c>
      <c r="B9" s="2" t="s">
        <v>37</v>
      </c>
      <c r="C9" s="1"/>
      <c r="D9" s="1"/>
      <c r="E9" s="12"/>
      <c r="F9" s="14">
        <v>9480</v>
      </c>
      <c r="G9" s="33">
        <v>7</v>
      </c>
      <c r="H9" s="33">
        <v>10</v>
      </c>
      <c r="I9" s="33">
        <v>23</v>
      </c>
      <c r="J9" s="14">
        <v>7</v>
      </c>
      <c r="K9" s="19">
        <v>6</v>
      </c>
      <c r="L9" s="14">
        <v>10</v>
      </c>
      <c r="M9" s="20">
        <f t="shared" si="3"/>
        <v>53.846153846153847</v>
      </c>
      <c r="N9" s="20">
        <f>L9/(J9+K19+L9)*100</f>
        <v>55.555555555555557</v>
      </c>
      <c r="O9" s="23">
        <f>(L9+K19+J9)/(I9+H9+G9)*100</f>
        <v>45</v>
      </c>
      <c r="P9" s="19">
        <v>1879</v>
      </c>
    </row>
    <row r="10" spans="1:16">
      <c r="A10" s="8" t="s">
        <v>28</v>
      </c>
      <c r="B10" s="9" t="s">
        <v>29</v>
      </c>
      <c r="C10" s="6"/>
      <c r="D10" s="6"/>
      <c r="E10" s="7"/>
      <c r="F10" s="14">
        <v>1348</v>
      </c>
      <c r="G10" s="33">
        <v>1</v>
      </c>
      <c r="H10" s="33">
        <v>0</v>
      </c>
      <c r="I10" s="33">
        <v>2</v>
      </c>
      <c r="J10" s="33">
        <v>1</v>
      </c>
      <c r="K10" s="33"/>
      <c r="L10" s="33">
        <v>2</v>
      </c>
      <c r="M10" s="34">
        <f t="shared" si="3"/>
        <v>100</v>
      </c>
      <c r="N10" s="34">
        <f t="shared" ref="N10:N18" si="4">L10/(J10+K10+L10)*100</f>
        <v>66.666666666666657</v>
      </c>
      <c r="O10" s="35">
        <f>(L10+K10+J10)/(I10+H10+G10)*100</f>
        <v>100</v>
      </c>
      <c r="P10" s="33">
        <v>60</v>
      </c>
    </row>
    <row r="11" spans="1:16">
      <c r="A11" s="3" t="s">
        <v>17</v>
      </c>
      <c r="B11" s="2" t="s">
        <v>38</v>
      </c>
      <c r="C11" s="1"/>
      <c r="D11" s="1"/>
      <c r="E11" s="12"/>
      <c r="F11" s="14">
        <v>24383</v>
      </c>
      <c r="G11" s="33">
        <v>18</v>
      </c>
      <c r="H11" s="33">
        <v>16</v>
      </c>
      <c r="I11" s="33">
        <v>52</v>
      </c>
      <c r="J11" s="14">
        <v>12</v>
      </c>
      <c r="K11" s="19">
        <v>12</v>
      </c>
      <c r="L11" s="14">
        <v>20</v>
      </c>
      <c r="M11" s="20">
        <f t="shared" si="3"/>
        <v>50</v>
      </c>
      <c r="N11" s="20">
        <f t="shared" si="4"/>
        <v>45.454545454545453</v>
      </c>
      <c r="O11" s="23">
        <f>(L11+K11+J11)/(I11+H11+G11)*100</f>
        <v>51.162790697674424</v>
      </c>
      <c r="P11" s="19">
        <v>5538</v>
      </c>
    </row>
    <row r="12" spans="1:16">
      <c r="A12" s="8" t="s">
        <v>30</v>
      </c>
      <c r="B12" s="9" t="s">
        <v>31</v>
      </c>
      <c r="C12" s="6"/>
      <c r="D12" s="6"/>
      <c r="E12" s="7"/>
      <c r="F12" s="14">
        <v>1500</v>
      </c>
      <c r="G12" s="33">
        <v>1</v>
      </c>
      <c r="H12" s="33">
        <v>0</v>
      </c>
      <c r="I12" s="33">
        <v>3</v>
      </c>
      <c r="J12" s="33">
        <v>1</v>
      </c>
      <c r="K12" s="33"/>
      <c r="L12" s="33">
        <v>3</v>
      </c>
      <c r="M12" s="34">
        <f t="shared" si="3"/>
        <v>100</v>
      </c>
      <c r="N12" s="34">
        <f t="shared" si="4"/>
        <v>75</v>
      </c>
      <c r="O12" s="35">
        <f>(L12+K12+J12)/(I12+H12+G12)*100</f>
        <v>100</v>
      </c>
      <c r="P12" s="33">
        <v>655</v>
      </c>
    </row>
    <row r="13" spans="1:16">
      <c r="A13" s="4" t="s">
        <v>35</v>
      </c>
      <c r="B13" s="1" t="s">
        <v>16</v>
      </c>
      <c r="C13" s="1"/>
      <c r="D13" s="1"/>
      <c r="E13" s="12"/>
      <c r="F13" s="14">
        <v>8265</v>
      </c>
      <c r="G13" s="33">
        <v>3</v>
      </c>
      <c r="H13" s="33">
        <v>3</v>
      </c>
      <c r="I13" s="33">
        <v>8</v>
      </c>
      <c r="J13" s="14">
        <v>2</v>
      </c>
      <c r="K13" s="19">
        <v>3</v>
      </c>
      <c r="L13" s="14">
        <v>6</v>
      </c>
      <c r="M13" s="20">
        <f t="shared" si="3"/>
        <v>40</v>
      </c>
      <c r="N13" s="20">
        <f t="shared" si="4"/>
        <v>54.54545454545454</v>
      </c>
      <c r="O13" s="23">
        <f>(L13+K13+J13)/(I13+H13+G13)*100</f>
        <v>78.571428571428569</v>
      </c>
      <c r="P13" s="19">
        <v>1183</v>
      </c>
    </row>
    <row r="14" spans="1:16">
      <c r="A14" s="8" t="s">
        <v>32</v>
      </c>
      <c r="B14" s="9" t="s">
        <v>39</v>
      </c>
      <c r="C14" s="6"/>
      <c r="D14" s="6"/>
      <c r="E14" s="7"/>
      <c r="F14" s="14">
        <v>22448</v>
      </c>
      <c r="G14" s="33">
        <v>14</v>
      </c>
      <c r="H14" s="33">
        <v>14</v>
      </c>
      <c r="I14" s="33">
        <v>43</v>
      </c>
      <c r="J14" s="14">
        <v>12</v>
      </c>
      <c r="K14" s="14">
        <v>10</v>
      </c>
      <c r="L14" s="14">
        <v>10</v>
      </c>
      <c r="M14" s="20">
        <f t="shared" si="3"/>
        <v>54.54545454545454</v>
      </c>
      <c r="N14" s="20">
        <f t="shared" si="4"/>
        <v>31.25</v>
      </c>
      <c r="O14" s="23">
        <f>(L14+K14+J14)/(I14+H14+G14)*100</f>
        <v>45.070422535211272</v>
      </c>
      <c r="P14" s="19">
        <v>5378</v>
      </c>
    </row>
    <row r="15" spans="1:16">
      <c r="A15" s="3" t="s">
        <v>33</v>
      </c>
      <c r="B15" s="2" t="s">
        <v>34</v>
      </c>
      <c r="C15" s="1"/>
      <c r="D15" s="1"/>
      <c r="E15" s="12"/>
      <c r="F15" s="14">
        <v>431</v>
      </c>
      <c r="G15" s="33">
        <v>0</v>
      </c>
      <c r="H15" s="33">
        <v>0</v>
      </c>
      <c r="I15" s="33">
        <v>1</v>
      </c>
      <c r="J15" s="14"/>
      <c r="K15" s="14"/>
      <c r="L15" s="14"/>
      <c r="M15" s="20" t="e">
        <f t="shared" si="3"/>
        <v>#DIV/0!</v>
      </c>
      <c r="N15" s="20" t="e">
        <f t="shared" si="4"/>
        <v>#DIV/0!</v>
      </c>
      <c r="O15" s="23">
        <f t="shared" ref="O15:O22" si="5">(L15+K15+J15)/(I15+H15+G15)*100</f>
        <v>0</v>
      </c>
      <c r="P15" s="39"/>
    </row>
    <row r="16" spans="1:16">
      <c r="A16" s="8" t="s">
        <v>14</v>
      </c>
      <c r="B16" s="9" t="s">
        <v>15</v>
      </c>
      <c r="C16" s="6"/>
      <c r="D16" s="6"/>
      <c r="E16" s="7"/>
      <c r="F16" s="14">
        <v>9143</v>
      </c>
      <c r="G16" s="33">
        <v>1</v>
      </c>
      <c r="H16" s="33">
        <v>1</v>
      </c>
      <c r="I16" s="33">
        <v>8</v>
      </c>
      <c r="J16" s="14">
        <v>1</v>
      </c>
      <c r="K16" s="14"/>
      <c r="L16" s="14">
        <v>8</v>
      </c>
      <c r="M16" s="20">
        <f t="shared" si="3"/>
        <v>100</v>
      </c>
      <c r="N16" s="20">
        <f t="shared" si="4"/>
        <v>88.888888888888886</v>
      </c>
      <c r="O16" s="23">
        <f t="shared" si="5"/>
        <v>90</v>
      </c>
      <c r="P16" s="19">
        <v>1237</v>
      </c>
    </row>
    <row r="17" spans="1:16">
      <c r="A17" s="3" t="s">
        <v>12</v>
      </c>
      <c r="B17" s="2" t="s">
        <v>13</v>
      </c>
      <c r="C17" s="1"/>
      <c r="D17" s="1"/>
      <c r="E17" s="12"/>
      <c r="F17" s="14">
        <v>1304</v>
      </c>
      <c r="G17" s="33">
        <v>1</v>
      </c>
      <c r="H17" s="33">
        <v>1</v>
      </c>
      <c r="I17" s="33">
        <v>2</v>
      </c>
      <c r="J17" s="14"/>
      <c r="K17" s="14"/>
      <c r="L17" s="14"/>
      <c r="M17" s="20" t="e">
        <f t="shared" si="3"/>
        <v>#DIV/0!</v>
      </c>
      <c r="N17" s="20" t="e">
        <f t="shared" si="4"/>
        <v>#DIV/0!</v>
      </c>
      <c r="O17" s="23">
        <f t="shared" si="5"/>
        <v>0</v>
      </c>
      <c r="P17" s="39"/>
    </row>
    <row r="18" spans="1:16">
      <c r="A18" s="8" t="s">
        <v>10</v>
      </c>
      <c r="B18" s="9" t="s">
        <v>11</v>
      </c>
      <c r="C18" s="6"/>
      <c r="D18" s="6"/>
      <c r="E18" s="7"/>
      <c r="F18" s="31">
        <v>749</v>
      </c>
      <c r="G18" s="33">
        <v>0</v>
      </c>
      <c r="H18" s="33">
        <v>0</v>
      </c>
      <c r="I18" s="33">
        <v>1</v>
      </c>
      <c r="J18" s="33"/>
      <c r="K18" s="33"/>
      <c r="L18" s="33">
        <v>1</v>
      </c>
      <c r="M18" s="34" t="e">
        <f t="shared" si="3"/>
        <v>#DIV/0!</v>
      </c>
      <c r="N18" s="34">
        <f t="shared" si="4"/>
        <v>100</v>
      </c>
      <c r="O18" s="35">
        <f t="shared" si="5"/>
        <v>100</v>
      </c>
      <c r="P18" s="33">
        <v>65</v>
      </c>
    </row>
    <row r="19" spans="1:16">
      <c r="A19" s="3" t="s">
        <v>8</v>
      </c>
      <c r="B19" s="2" t="s">
        <v>9</v>
      </c>
      <c r="C19" s="1"/>
      <c r="D19" s="1"/>
      <c r="E19" s="12"/>
      <c r="F19" s="31">
        <v>1044</v>
      </c>
      <c r="G19" s="33">
        <v>0</v>
      </c>
      <c r="H19" s="33">
        <v>1</v>
      </c>
      <c r="I19" s="33">
        <v>2</v>
      </c>
      <c r="J19" s="33"/>
      <c r="K19" s="33">
        <v>1</v>
      </c>
      <c r="L19" s="33">
        <v>2</v>
      </c>
      <c r="M19" s="34">
        <f t="shared" si="3"/>
        <v>0</v>
      </c>
      <c r="N19" s="34">
        <f>L19/(J19+K19+L19)*100</f>
        <v>66.666666666666657</v>
      </c>
      <c r="O19" s="35">
        <f t="shared" si="5"/>
        <v>100</v>
      </c>
      <c r="P19" s="33">
        <v>333</v>
      </c>
    </row>
    <row r="20" spans="1:16">
      <c r="A20" s="8" t="s">
        <v>6</v>
      </c>
      <c r="B20" s="9" t="s">
        <v>7</v>
      </c>
      <c r="C20" s="6"/>
      <c r="D20" s="6"/>
      <c r="E20" s="7"/>
      <c r="F20" s="14">
        <v>11770</v>
      </c>
      <c r="G20" s="33">
        <v>5</v>
      </c>
      <c r="H20" s="33">
        <v>5</v>
      </c>
      <c r="I20" s="33">
        <v>16</v>
      </c>
      <c r="J20" s="14">
        <v>3</v>
      </c>
      <c r="K20" s="14">
        <v>3</v>
      </c>
      <c r="L20" s="14">
        <v>1</v>
      </c>
      <c r="M20" s="20">
        <f t="shared" si="3"/>
        <v>50</v>
      </c>
      <c r="N20" s="20">
        <f>L20/(J20+K20+L20)*100</f>
        <v>14.285714285714285</v>
      </c>
      <c r="O20" s="23">
        <f t="shared" si="5"/>
        <v>26.923076923076923</v>
      </c>
      <c r="P20" s="19">
        <v>1321</v>
      </c>
    </row>
    <row r="21" spans="1:16">
      <c r="A21" s="28" t="s">
        <v>5</v>
      </c>
      <c r="B21" s="29" t="s">
        <v>40</v>
      </c>
      <c r="C21" s="6"/>
      <c r="D21" s="6"/>
      <c r="E21" s="7"/>
      <c r="F21" s="14">
        <v>11286</v>
      </c>
      <c r="G21" s="33">
        <v>7</v>
      </c>
      <c r="H21" s="33">
        <v>10</v>
      </c>
      <c r="I21" s="33">
        <v>26</v>
      </c>
      <c r="J21" s="14">
        <v>5</v>
      </c>
      <c r="K21" s="14">
        <v>7</v>
      </c>
      <c r="L21" s="14">
        <v>9</v>
      </c>
      <c r="M21" s="20">
        <f t="shared" si="3"/>
        <v>41.666666666666671</v>
      </c>
      <c r="N21" s="20">
        <f>L21/(J21+K21+L21)*100</f>
        <v>42.857142857142854</v>
      </c>
      <c r="O21" s="23">
        <f t="shared" si="5"/>
        <v>48.837209302325576</v>
      </c>
      <c r="P21" s="19">
        <v>2935</v>
      </c>
    </row>
    <row r="22" spans="1:16">
      <c r="A22" s="24" t="s">
        <v>48</v>
      </c>
      <c r="B22" s="25" t="s">
        <v>49</v>
      </c>
      <c r="C22" s="26"/>
      <c r="D22" s="26"/>
      <c r="E22" s="27"/>
      <c r="F22" s="14">
        <v>1362</v>
      </c>
      <c r="G22" s="32">
        <v>1</v>
      </c>
      <c r="H22" s="32">
        <v>1</v>
      </c>
      <c r="I22" s="33">
        <v>2</v>
      </c>
      <c r="J22" s="33">
        <v>1</v>
      </c>
      <c r="K22" s="33">
        <v>1</v>
      </c>
      <c r="L22" s="33">
        <v>2</v>
      </c>
      <c r="M22" s="34">
        <f t="shared" si="3"/>
        <v>50</v>
      </c>
      <c r="N22" s="34">
        <f>L22/(J22+K22+L22)*100</f>
        <v>50</v>
      </c>
      <c r="O22" s="35">
        <f t="shared" si="5"/>
        <v>100</v>
      </c>
      <c r="P22" s="39"/>
    </row>
    <row r="23" spans="1:16">
      <c r="A23" s="28" t="s">
        <v>57</v>
      </c>
      <c r="B23" s="29"/>
      <c r="C23" s="6"/>
      <c r="D23" s="6"/>
      <c r="E23" s="7"/>
      <c r="F23" s="14"/>
      <c r="G23" s="15"/>
      <c r="H23" s="15"/>
      <c r="I23" s="15"/>
      <c r="J23" s="14"/>
      <c r="K23" s="14"/>
      <c r="L23" s="14">
        <v>3</v>
      </c>
      <c r="M23" s="20"/>
      <c r="N23" s="20"/>
      <c r="O23" s="23"/>
      <c r="P23" s="19"/>
    </row>
    <row r="24" spans="1:16">
      <c r="A24" s="3"/>
      <c r="B24" s="2"/>
      <c r="C24" s="1"/>
      <c r="D24" s="1"/>
      <c r="E24" s="12"/>
      <c r="F24" s="14">
        <f>SUM(F3:F23)</f>
        <v>133919</v>
      </c>
      <c r="G24" s="15"/>
      <c r="H24" s="15"/>
      <c r="I24" s="15"/>
      <c r="J24" s="14"/>
      <c r="K24" s="14"/>
      <c r="L24" s="14"/>
      <c r="M24" s="20"/>
      <c r="N24" s="20"/>
      <c r="O24" s="23"/>
      <c r="P24" s="14"/>
    </row>
    <row r="25" spans="1:16">
      <c r="A25" s="8"/>
      <c r="B25" s="9"/>
      <c r="C25" s="6"/>
      <c r="D25" s="6"/>
      <c r="E25" s="7"/>
      <c r="F25" s="14"/>
      <c r="G25" s="16">
        <f>SUM(G3:G22)</f>
        <v>73</v>
      </c>
      <c r="H25" s="16">
        <f>SUM(H3:H22)</f>
        <v>81</v>
      </c>
      <c r="I25" s="16">
        <f>SUM(I3:I22)</f>
        <v>240</v>
      </c>
      <c r="J25" s="16">
        <f>SUM(J3:J24)</f>
        <v>60</v>
      </c>
      <c r="K25" s="16">
        <f>SUM(K3:K24)</f>
        <v>60</v>
      </c>
      <c r="L25" s="16">
        <f>SUM(L3:L24)</f>
        <v>99</v>
      </c>
      <c r="M25" s="20">
        <f>J25/(K25+J25)*100</f>
        <v>50</v>
      </c>
      <c r="N25" s="20">
        <f>L25/(J25+K25+L25)*100</f>
        <v>45.205479452054789</v>
      </c>
      <c r="O25" s="23">
        <f>(L25+K25+J25)/(I25+H25+G25)*100</f>
        <v>55.583756345177662</v>
      </c>
      <c r="P25" s="14"/>
    </row>
    <row r="26" spans="1:16">
      <c r="A26" s="21" t="s">
        <v>47</v>
      </c>
      <c r="B26" s="10"/>
      <c r="C26" s="10"/>
      <c r="D26" s="10"/>
      <c r="E26" s="11"/>
      <c r="J26" s="17">
        <v>73</v>
      </c>
      <c r="K26" s="38">
        <v>90</v>
      </c>
      <c r="L26" s="17">
        <v>245</v>
      </c>
      <c r="M26" s="20">
        <f>J26/(K26+J26)*100</f>
        <v>44.785276073619634</v>
      </c>
      <c r="N26" s="20">
        <f>L26/(J26+K26+L26)*100</f>
        <v>60.049019607843135</v>
      </c>
      <c r="O26" s="18">
        <f>(L25+K25+J25)/(L26+K26+J26)*100</f>
        <v>53.67647058823529</v>
      </c>
      <c r="P26" s="30">
        <f>SUM(P3:P25)</f>
        <v>26713</v>
      </c>
    </row>
    <row r="27" spans="1:16">
      <c r="F27" t="s">
        <v>52</v>
      </c>
      <c r="G27" t="s">
        <v>53</v>
      </c>
      <c r="H27" t="s">
        <v>54</v>
      </c>
      <c r="I27" t="s">
        <v>1</v>
      </c>
      <c r="K27" s="37"/>
    </row>
    <row r="28" spans="1:16">
      <c r="A28" s="22">
        <v>44144</v>
      </c>
      <c r="B28" t="s">
        <v>55</v>
      </c>
      <c r="C28" t="s">
        <v>51</v>
      </c>
      <c r="F28" s="30">
        <v>26713</v>
      </c>
      <c r="G28" s="30">
        <v>8.4000000000000005E-2</v>
      </c>
      <c r="H28" s="30">
        <v>0.73</v>
      </c>
      <c r="I28" s="30">
        <v>37.9</v>
      </c>
    </row>
    <row r="29" spans="1:16">
      <c r="A29" s="22">
        <v>44144</v>
      </c>
      <c r="B29" t="s">
        <v>56</v>
      </c>
      <c r="F29" s="30">
        <v>128380</v>
      </c>
      <c r="G29" s="30">
        <v>8.5999999999999993E-2</v>
      </c>
      <c r="H29" s="30">
        <v>0.75</v>
      </c>
      <c r="I29" s="30">
        <v>38.1</v>
      </c>
    </row>
  </sheetData>
  <hyperlinks>
    <hyperlink ref="A4" r:id="rId1" display="https://algdata-apps.lansstyrelsen.se/algdata-apps-stat"/>
    <hyperlink ref="A21" r:id="rId2" display="https://algdata-apps.lansstyrelsen.se/algdata-apps-stat"/>
    <hyperlink ref="A20" r:id="rId3" display="https://algdata-apps.lansstyrelsen.se/algdata-apps-stat"/>
    <hyperlink ref="A19" r:id="rId4" display="https://algdata-apps.lansstyrelsen.se/algdata-apps-stat"/>
    <hyperlink ref="A18" r:id="rId5" display="https://algdata-apps.lansstyrelsen.se/algdata-apps-stat"/>
    <hyperlink ref="A17" r:id="rId6" display="https://algdata-apps.lansstyrelsen.se/algdata-apps-stat"/>
    <hyperlink ref="A16" r:id="rId7" display="https://algdata-apps.lansstyrelsen.se/algdata-apps-stat"/>
    <hyperlink ref="A15" r:id="rId8" display="https://algdata-apps.lansstyrelsen.se/algdata-apps-stat"/>
    <hyperlink ref="A14" r:id="rId9" display="https://algdata-apps.lansstyrelsen.se/algdata-apps-stat"/>
    <hyperlink ref="A12" r:id="rId10" display="https://algdata-apps.lansstyrelsen.se/algdata-apps-stat"/>
    <hyperlink ref="A11" r:id="rId11" display="https://algdata-apps.lansstyrelsen.se/algdata-apps-stat"/>
    <hyperlink ref="A10" r:id="rId12" display="https://algdata-apps.lansstyrelsen.se/algdata-apps-stat"/>
    <hyperlink ref="A9" r:id="rId13" display="https://algdata-apps.lansstyrelsen.se/algdata-apps-stat"/>
    <hyperlink ref="A8" r:id="rId14" display="https://algdata-apps.lansstyrelsen.se/algdata-apps-stat"/>
    <hyperlink ref="A7" r:id="rId15" display="https://algdata-apps.lansstyrelsen.se/algdata-apps-stat"/>
    <hyperlink ref="A6" r:id="rId16" display="https://algdata-apps.lansstyrelsen.se/algdata-apps-stat"/>
    <hyperlink ref="A5" r:id="rId17" display="https://algdata-apps.lansstyrelsen.se/algdata-apps-stat"/>
  </hyperlinks>
  <pageMargins left="0.7" right="0.7" top="0.75" bottom="0.75" header="0.3" footer="0.3"/>
  <pageSetup paperSize="9" orientation="landscape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Aspång</dc:creator>
  <cp:lastModifiedBy>AK</cp:lastModifiedBy>
  <cp:lastPrinted>2020-10-27T21:05:54Z</cp:lastPrinted>
  <dcterms:created xsi:type="dcterms:W3CDTF">2018-11-04T13:47:55Z</dcterms:created>
  <dcterms:modified xsi:type="dcterms:W3CDTF">2020-11-09T20:31:06Z</dcterms:modified>
</cp:coreProperties>
</file>